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2" i="1" l="1"/>
  <c r="J31" i="1" l="1"/>
  <c r="G31" i="1"/>
  <c r="F31" i="1"/>
  <c r="H31" i="1" s="1"/>
  <c r="H30" i="1"/>
  <c r="H29" i="1"/>
  <c r="H28" i="1"/>
  <c r="H27" i="1"/>
  <c r="H26" i="1"/>
  <c r="H25" i="1"/>
  <c r="H24" i="1"/>
  <c r="H23" i="1"/>
  <c r="H22" i="1"/>
  <c r="H21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I31" i="1" s="1"/>
</calcChain>
</file>

<file path=xl/sharedStrings.xml><?xml version="1.0" encoding="utf-8"?>
<sst xmlns="http://schemas.openxmlformats.org/spreadsheetml/2006/main" count="127" uniqueCount="110">
  <si>
    <t xml:space="preserve">Rbr </t>
  </si>
  <si>
    <t>KLASA PREDMETA</t>
  </si>
  <si>
    <t>OPĆINA/GRAD</t>
  </si>
  <si>
    <t>ŽUPANIJA</t>
  </si>
  <si>
    <t>UKUPNA VRIJEDNOST PROJEKTA</t>
  </si>
  <si>
    <t>IZNOS TRAŽENIH SREDSTAVA</t>
  </si>
  <si>
    <t>Sufinanciranje
%</t>
  </si>
  <si>
    <t>ODOBRENI IZNOS</t>
  </si>
  <si>
    <t xml:space="preserve">BROJ BODOVA </t>
  </si>
  <si>
    <t>402-01/19-01/47</t>
  </si>
  <si>
    <t>Vrhovine</t>
  </si>
  <si>
    <t>Ličko-senjska</t>
  </si>
  <si>
    <t>Uređenje dijela prizemlja stambeno- poslovne zgrade u vrtić</t>
  </si>
  <si>
    <t>402-01/19-01/33</t>
  </si>
  <si>
    <t>Jagodnjak</t>
  </si>
  <si>
    <t>Osječko-baranjska</t>
  </si>
  <si>
    <t>Rekonstrukcja ambulante u Bolman</t>
  </si>
  <si>
    <t>402-01/19-01/48</t>
  </si>
  <si>
    <t>Perušić</t>
  </si>
  <si>
    <t>Rekonstrukcija i adaptacija dijela interijera dječjeg vrtića i osnovne škole u Perušiću</t>
  </si>
  <si>
    <t>402-01/19-01/22</t>
  </si>
  <si>
    <t>Novska</t>
  </si>
  <si>
    <t>Sisačko-moslavačka</t>
  </si>
  <si>
    <t>Gradnja dječjeg vrtića Uklade- područni objekt</t>
  </si>
  <si>
    <t>402-01/19-01/40</t>
  </si>
  <si>
    <t>Vojnić</t>
  </si>
  <si>
    <t>Karlovačka županija</t>
  </si>
  <si>
    <t>Uređenje multinacionalnog kulturnog centra u Vojniću</t>
  </si>
  <si>
    <t>402-01/19-01/30</t>
  </si>
  <si>
    <t>Lipik</t>
  </si>
  <si>
    <t>Požeško-slavonska</t>
  </si>
  <si>
    <t>Zamjena krovišta na društvenom domu "Poljana"</t>
  </si>
  <si>
    <t>402-01/19-01/39</t>
  </si>
  <si>
    <t>Vrbanja</t>
  </si>
  <si>
    <t xml:space="preserve">Vukovarsko-srijemska </t>
  </si>
  <si>
    <t>Rekonstrukcija i modernizacija javne rasvjete</t>
  </si>
  <si>
    <t>402-01/19-01/42</t>
  </si>
  <si>
    <t>Ružić</t>
  </si>
  <si>
    <t>Šibensko-kninska</t>
  </si>
  <si>
    <t>Uređenje drustvenog doma u Umljanović</t>
  </si>
  <si>
    <t>402-01/19-01/41</t>
  </si>
  <si>
    <t>Grubišno Polje</t>
  </si>
  <si>
    <t>Bjelovarsko-bilogorska</t>
  </si>
  <si>
    <t>Mjesni dom Grubišno polje</t>
  </si>
  <si>
    <t>402-01/19-01/44</t>
  </si>
  <si>
    <t>Gračac</t>
  </si>
  <si>
    <t>Zadarska</t>
  </si>
  <si>
    <t>Sanacija vanjske ovojnice- knjiznice i citaonice Gračac</t>
  </si>
  <si>
    <t>402-01/19-01/52</t>
  </si>
  <si>
    <t>Okučani</t>
  </si>
  <si>
    <t>Brodsko-posavska</t>
  </si>
  <si>
    <t>Obnova društvenog doma u Cagama</t>
  </si>
  <si>
    <t>402-01/19-01/15</t>
  </si>
  <si>
    <t>Hercegovac</t>
  </si>
  <si>
    <t>Izgradnja ljetne učionice</t>
  </si>
  <si>
    <t>402-01/19-01/43</t>
  </si>
  <si>
    <t>Beli Manastir</t>
  </si>
  <si>
    <t>Javna rasvjeta na pješačko-biciklističkoj stazi</t>
  </si>
  <si>
    <t>402-01/19-01/55</t>
  </si>
  <si>
    <t>Đulovac</t>
  </si>
  <si>
    <t>Izgradnja otvorenog sportskog igrališta u naselju Batinje</t>
  </si>
  <si>
    <t>402-01/19-01/23</t>
  </si>
  <si>
    <t>Erdut</t>
  </si>
  <si>
    <t>Dom kulture Dalj</t>
  </si>
  <si>
    <t>402-01/19-01/63</t>
  </si>
  <si>
    <t>Lišane Ostrovičke</t>
  </si>
  <si>
    <t>Vodoopskrbni sustav Benkovac- Lišane ostrovičke- 6 faza</t>
  </si>
  <si>
    <t>402-01/19-01/46</t>
  </si>
  <si>
    <t>Sirač</t>
  </si>
  <si>
    <t>Prva faza rekonstrukcije drustvenog doma u Kipu</t>
  </si>
  <si>
    <t>402-01/19-01/31</t>
  </si>
  <si>
    <t>Končanica</t>
  </si>
  <si>
    <t>Adaptacija centra za Udruge</t>
  </si>
  <si>
    <t>402-01/19-01/50</t>
  </si>
  <si>
    <t>Kijevo</t>
  </si>
  <si>
    <t>402-01/19-01/45</t>
  </si>
  <si>
    <t>Velika Pisanica</t>
  </si>
  <si>
    <t>Međugeneracijski centar Druga faza</t>
  </si>
  <si>
    <t>402-01/19-01/49</t>
  </si>
  <si>
    <t>Čađavica</t>
  </si>
  <si>
    <t>Virovitičko-podravska</t>
  </si>
  <si>
    <t>Uređenje postojeće zgrade za potrebe Udruga</t>
  </si>
  <si>
    <t>402-01/19-01/62</t>
  </si>
  <si>
    <t>Drenovci</t>
  </si>
  <si>
    <t>Vukovarsko-srijemska</t>
  </si>
  <si>
    <t>Javna rasvjeta naselja Račinec</t>
  </si>
  <si>
    <t>402-01/19-01/25</t>
  </si>
  <si>
    <t>Nova Kapela</t>
  </si>
  <si>
    <t>Sanacija kolnika</t>
  </si>
  <si>
    <t>402-01/19-01/60</t>
  </si>
  <si>
    <t xml:space="preserve">Bošnjaci </t>
  </si>
  <si>
    <t>Sanacija dijela staze ulice Matije Gubca</t>
  </si>
  <si>
    <t>402-01/19-01/59</t>
  </si>
  <si>
    <t>Ervenik</t>
  </si>
  <si>
    <t>Sibensko-kninska</t>
  </si>
  <si>
    <t>Održavanje nerazvrstanih cesta</t>
  </si>
  <si>
    <t>402-01/19-01/32</t>
  </si>
  <si>
    <t>Kistanje</t>
  </si>
  <si>
    <t>402-01/19-01/34</t>
  </si>
  <si>
    <t>Plaški</t>
  </si>
  <si>
    <t>Obnova i sanacija više dionica makadamskih i asfaltnih nerazvrstanih cesta</t>
  </si>
  <si>
    <t>402-01/19-01/35</t>
  </si>
  <si>
    <t>Udbina</t>
  </si>
  <si>
    <t>Modernizacija izvanredno odrzavanje nerazvrstane ceste- Ž.C.Kurjak</t>
  </si>
  <si>
    <t>402-01/19-01/27</t>
  </si>
  <si>
    <t>Markušica</t>
  </si>
  <si>
    <t>Rekonstrukcija pjesacke staze</t>
  </si>
  <si>
    <t>NAZIV PROJEKTA
2019. godina</t>
  </si>
  <si>
    <t>Uređenje dijela doma kulture Kijevo</t>
  </si>
  <si>
    <t>Izvanredno održavanje nerazvrstanih cesta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</si>
</sst>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D1\0000%20SDUOSZ\2020\SDUOSZ\ZPPI\Inspekcija%2022.10.2020\Nalaz%20inspekcije%2013.11.2020\Ispravci\PP%20Poticaji\TABLICA%20ZAPRIMLJENIH%20PRIJAVA%20nakon%20bodovanja%20fin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ICA ZAPRIMLJENIH PRIJAVA n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E30" sqref="E30"/>
    </sheetView>
  </sheetViews>
  <sheetFormatPr defaultRowHeight="14.4" x14ac:dyDescent="0.3"/>
  <cols>
    <col min="2" max="2" width="17.88671875" style="18" customWidth="1"/>
    <col min="3" max="3" width="19.33203125" style="18" customWidth="1"/>
    <col min="4" max="4" width="21.44140625" style="18" customWidth="1"/>
    <col min="5" max="5" width="46.5546875" customWidth="1"/>
    <col min="6" max="6" width="18.109375" customWidth="1"/>
    <col min="7" max="7" width="18.88671875" style="18" customWidth="1"/>
    <col min="8" max="8" width="14.5546875" style="18" customWidth="1"/>
    <col min="9" max="9" width="18.33203125" hidden="1" customWidth="1"/>
    <col min="10" max="10" width="18.33203125" customWidth="1"/>
    <col min="11" max="11" width="13.44140625" style="19" customWidth="1"/>
  </cols>
  <sheetData>
    <row r="1" spans="1:11" ht="46.8" x14ac:dyDescent="0.3">
      <c r="A1" s="20" t="s">
        <v>0</v>
      </c>
      <c r="B1" s="21" t="s">
        <v>1</v>
      </c>
      <c r="C1" s="21" t="s">
        <v>2</v>
      </c>
      <c r="D1" s="21" t="s">
        <v>3</v>
      </c>
      <c r="E1" s="22" t="s">
        <v>107</v>
      </c>
      <c r="F1" s="23" t="s">
        <v>4</v>
      </c>
      <c r="G1" s="21" t="s">
        <v>5</v>
      </c>
      <c r="H1" s="21" t="s">
        <v>6</v>
      </c>
      <c r="I1" s="23" t="s">
        <v>7</v>
      </c>
      <c r="J1" s="23" t="s">
        <v>7</v>
      </c>
      <c r="K1" s="23" t="s">
        <v>8</v>
      </c>
    </row>
    <row r="2" spans="1:11" ht="26.4" x14ac:dyDescent="0.3">
      <c r="A2" s="1">
        <v>1</v>
      </c>
      <c r="B2" s="2" t="s">
        <v>9</v>
      </c>
      <c r="C2" s="2" t="s">
        <v>10</v>
      </c>
      <c r="D2" s="2" t="s">
        <v>11</v>
      </c>
      <c r="E2" s="3" t="s">
        <v>12</v>
      </c>
      <c r="F2" s="4">
        <v>232933.75</v>
      </c>
      <c r="G2" s="5">
        <v>135000</v>
      </c>
      <c r="H2" s="5">
        <f>((F2-G2)/F2)*100</f>
        <v>42.043606819535597</v>
      </c>
      <c r="I2" s="4" t="e">
        <f>[1]!Table1[[#This Row],[IZNOS TRAŽENIH SREDSTAVA]]</f>
        <v>#REF!</v>
      </c>
      <c r="J2" s="6">
        <v>82730.632904999991</v>
      </c>
      <c r="K2" s="7">
        <v>90</v>
      </c>
    </row>
    <row r="3" spans="1:11" x14ac:dyDescent="0.3">
      <c r="A3" s="1">
        <v>2</v>
      </c>
      <c r="B3" s="2" t="s">
        <v>13</v>
      </c>
      <c r="C3" s="2" t="s">
        <v>14</v>
      </c>
      <c r="D3" s="2" t="s">
        <v>15</v>
      </c>
      <c r="E3" s="3" t="s">
        <v>16</v>
      </c>
      <c r="F3" s="4">
        <v>591690.38</v>
      </c>
      <c r="G3" s="5">
        <v>350000</v>
      </c>
      <c r="H3" s="5">
        <f t="shared" ref="H3:H31" si="0">((F3-G3)/F3)*100</f>
        <v>40.847441190441529</v>
      </c>
      <c r="I3" s="4" t="e">
        <f>[1]!Table1[[#This Row],[IZNOS TRAŽENIH SREDSTAVA]]</f>
        <v>#REF!</v>
      </c>
      <c r="J3" s="6">
        <v>214486.82605</v>
      </c>
      <c r="K3" s="7">
        <v>90</v>
      </c>
    </row>
    <row r="4" spans="1:11" ht="26.4" x14ac:dyDescent="0.3">
      <c r="A4" s="1">
        <v>3</v>
      </c>
      <c r="B4" s="2" t="s">
        <v>17</v>
      </c>
      <c r="C4" s="2" t="s">
        <v>18</v>
      </c>
      <c r="D4" s="2" t="s">
        <v>11</v>
      </c>
      <c r="E4" s="3" t="s">
        <v>19</v>
      </c>
      <c r="F4" s="4">
        <v>325000</v>
      </c>
      <c r="G4" s="5">
        <v>191750</v>
      </c>
      <c r="H4" s="5">
        <f t="shared" si="0"/>
        <v>41</v>
      </c>
      <c r="I4" s="4" t="e">
        <f>[1]!Table1[[#This Row],[IZNOS TRAŽENIH SREDSTAVA]]</f>
        <v>#REF!</v>
      </c>
      <c r="J4" s="6">
        <v>117508.13970025</v>
      </c>
      <c r="K4" s="7">
        <v>90</v>
      </c>
    </row>
    <row r="5" spans="1:11" x14ac:dyDescent="0.3">
      <c r="A5" s="1">
        <v>4</v>
      </c>
      <c r="B5" s="2" t="s">
        <v>20</v>
      </c>
      <c r="C5" s="2" t="s">
        <v>21</v>
      </c>
      <c r="D5" s="2" t="s">
        <v>22</v>
      </c>
      <c r="E5" s="3" t="s">
        <v>23</v>
      </c>
      <c r="F5" s="4">
        <v>5941817.8399999999</v>
      </c>
      <c r="G5" s="5">
        <v>350000</v>
      </c>
      <c r="H5" s="5">
        <f t="shared" si="0"/>
        <v>94.109546784759729</v>
      </c>
      <c r="I5" s="4" t="e">
        <f>[1]!Table1[[#This Row],[IZNOS TRAŽENIH SREDSTAVA]]</f>
        <v>#REF!</v>
      </c>
      <c r="J5" s="6">
        <v>214486.82605</v>
      </c>
      <c r="K5" s="7">
        <v>88</v>
      </c>
    </row>
    <row r="6" spans="1:11" x14ac:dyDescent="0.3">
      <c r="A6" s="1">
        <v>5</v>
      </c>
      <c r="B6" s="2" t="s">
        <v>24</v>
      </c>
      <c r="C6" s="2" t="s">
        <v>25</v>
      </c>
      <c r="D6" s="2" t="s">
        <v>26</v>
      </c>
      <c r="E6" s="3" t="s">
        <v>27</v>
      </c>
      <c r="F6" s="4">
        <v>838832.69</v>
      </c>
      <c r="G6" s="5">
        <v>350000</v>
      </c>
      <c r="H6" s="5">
        <f t="shared" si="0"/>
        <v>58.27535047543271</v>
      </c>
      <c r="I6" s="4" t="e">
        <f>[1]!Table1[[#This Row],[IZNOS TRAŽENIH SREDSTAVA]]</f>
        <v>#REF!</v>
      </c>
      <c r="J6" s="6">
        <v>214486.82605</v>
      </c>
      <c r="K6" s="7">
        <v>87</v>
      </c>
    </row>
    <row r="7" spans="1:11" x14ac:dyDescent="0.3">
      <c r="A7" s="1">
        <v>6</v>
      </c>
      <c r="B7" s="2" t="s">
        <v>28</v>
      </c>
      <c r="C7" s="2" t="s">
        <v>29</v>
      </c>
      <c r="D7" s="2" t="s">
        <v>30</v>
      </c>
      <c r="E7" s="3" t="s">
        <v>31</v>
      </c>
      <c r="F7" s="4">
        <v>611417.65</v>
      </c>
      <c r="G7" s="5">
        <v>350000</v>
      </c>
      <c r="H7" s="5">
        <f t="shared" si="0"/>
        <v>42.755986844671561</v>
      </c>
      <c r="I7" s="4" t="e">
        <f>[1]!Table1[[#This Row],[IZNOS TRAŽENIH SREDSTAVA]]</f>
        <v>#REF!</v>
      </c>
      <c r="J7" s="6">
        <v>214486.82605</v>
      </c>
      <c r="K7" s="7">
        <v>85</v>
      </c>
    </row>
    <row r="8" spans="1:11" x14ac:dyDescent="0.3">
      <c r="A8" s="1">
        <v>7</v>
      </c>
      <c r="B8" s="2" t="s">
        <v>32</v>
      </c>
      <c r="C8" s="2" t="s">
        <v>33</v>
      </c>
      <c r="D8" s="2" t="s">
        <v>34</v>
      </c>
      <c r="E8" s="3" t="s">
        <v>35</v>
      </c>
      <c r="F8" s="4">
        <v>247900</v>
      </c>
      <c r="G8" s="5">
        <v>148740</v>
      </c>
      <c r="H8" s="5">
        <f t="shared" si="0"/>
        <v>40</v>
      </c>
      <c r="I8" s="4" t="e">
        <f>[1]!Table1[[#This Row],[IZNOS TRAŽENIH SREDSTAVA]]</f>
        <v>#REF!</v>
      </c>
      <c r="J8" s="6">
        <v>91150.772876219999</v>
      </c>
      <c r="K8" s="7">
        <v>83</v>
      </c>
    </row>
    <row r="9" spans="1:11" x14ac:dyDescent="0.3">
      <c r="A9" s="1">
        <v>8</v>
      </c>
      <c r="B9" s="2" t="s">
        <v>36</v>
      </c>
      <c r="C9" s="2" t="s">
        <v>37</v>
      </c>
      <c r="D9" s="2" t="s">
        <v>38</v>
      </c>
      <c r="E9" s="3" t="s">
        <v>39</v>
      </c>
      <c r="F9" s="4">
        <v>336012.81</v>
      </c>
      <c r="G9" s="5">
        <v>300000</v>
      </c>
      <c r="H9" s="5">
        <f t="shared" si="0"/>
        <v>10.717689602369623</v>
      </c>
      <c r="I9" s="4" t="e">
        <f>[1]!Table1[[#This Row],[IZNOS TRAŽENIH SREDSTAVA]]</f>
        <v>#REF!</v>
      </c>
      <c r="J9" s="6">
        <v>183845.85089999999</v>
      </c>
      <c r="K9" s="7">
        <v>83</v>
      </c>
    </row>
    <row r="10" spans="1:11" x14ac:dyDescent="0.3">
      <c r="A10" s="1">
        <v>9</v>
      </c>
      <c r="B10" s="2" t="s">
        <v>40</v>
      </c>
      <c r="C10" s="2" t="s">
        <v>41</v>
      </c>
      <c r="D10" s="2" t="s">
        <v>42</v>
      </c>
      <c r="E10" s="3" t="s">
        <v>43</v>
      </c>
      <c r="F10" s="4">
        <v>538168.74</v>
      </c>
      <c r="G10" s="5">
        <v>242175.93</v>
      </c>
      <c r="H10" s="5">
        <f t="shared" si="0"/>
        <v>55.000000557445986</v>
      </c>
      <c r="I10" s="4" t="e">
        <f>[1]!Table1[[#This Row],[IZNOS TRAŽENIH SREDSTAVA]]</f>
        <v>#REF!</v>
      </c>
      <c r="J10" s="6">
        <v>148410.13306116278</v>
      </c>
      <c r="K10" s="7">
        <v>82</v>
      </c>
    </row>
    <row r="11" spans="1:11" x14ac:dyDescent="0.3">
      <c r="A11" s="1">
        <v>10</v>
      </c>
      <c r="B11" s="2" t="s">
        <v>44</v>
      </c>
      <c r="C11" s="2" t="s">
        <v>45</v>
      </c>
      <c r="D11" s="2" t="s">
        <v>46</v>
      </c>
      <c r="E11" s="3" t="s">
        <v>47</v>
      </c>
      <c r="F11" s="4">
        <v>299868.75</v>
      </c>
      <c r="G11" s="5">
        <v>175000</v>
      </c>
      <c r="H11" s="5">
        <f t="shared" si="0"/>
        <v>41.641134663081765</v>
      </c>
      <c r="I11" s="4" t="e">
        <f>[1]!Table1[[#This Row],[IZNOS TRAŽENIH SREDSTAVA]]</f>
        <v>#REF!</v>
      </c>
      <c r="J11" s="6">
        <v>107243.413025</v>
      </c>
      <c r="K11" s="7">
        <v>82</v>
      </c>
    </row>
    <row r="12" spans="1:11" x14ac:dyDescent="0.3">
      <c r="A12" s="1">
        <v>11</v>
      </c>
      <c r="B12" s="2" t="s">
        <v>48</v>
      </c>
      <c r="C12" s="2" t="s">
        <v>49</v>
      </c>
      <c r="D12" s="2" t="s">
        <v>50</v>
      </c>
      <c r="E12" s="3" t="s">
        <v>51</v>
      </c>
      <c r="F12" s="4">
        <v>600000</v>
      </c>
      <c r="G12" s="5">
        <v>240000</v>
      </c>
      <c r="H12" s="5">
        <f t="shared" si="0"/>
        <v>60</v>
      </c>
      <c r="I12" s="4" t="e">
        <f>[1]!Table1[[#This Row],[IZNOS TRAŽENIH SREDSTAVA]]</f>
        <v>#REF!</v>
      </c>
      <c r="J12" s="6">
        <v>147076.68072</v>
      </c>
      <c r="K12" s="7">
        <v>82</v>
      </c>
    </row>
    <row r="13" spans="1:11" x14ac:dyDescent="0.3">
      <c r="A13" s="1">
        <v>12</v>
      </c>
      <c r="B13" s="2" t="s">
        <v>52</v>
      </c>
      <c r="C13" s="2" t="s">
        <v>53</v>
      </c>
      <c r="D13" s="2" t="s">
        <v>42</v>
      </c>
      <c r="E13" s="3" t="s">
        <v>54</v>
      </c>
      <c r="F13" s="4">
        <v>129217.06</v>
      </c>
      <c r="G13" s="5">
        <v>103373.65</v>
      </c>
      <c r="H13" s="5">
        <f t="shared" si="0"/>
        <v>19.999998452216762</v>
      </c>
      <c r="I13" s="4" t="e">
        <f>[1]!Table1[[#This Row],[IZNOS TRAŽENIH SREDSTAVA]]</f>
        <v>#REF!</v>
      </c>
      <c r="J13" s="6">
        <v>63349.388816295948</v>
      </c>
      <c r="K13" s="7">
        <v>82</v>
      </c>
    </row>
    <row r="14" spans="1:11" x14ac:dyDescent="0.3">
      <c r="A14" s="1">
        <v>13</v>
      </c>
      <c r="B14" s="2" t="s">
        <v>55</v>
      </c>
      <c r="C14" s="2" t="s">
        <v>56</v>
      </c>
      <c r="D14" s="2" t="s">
        <v>15</v>
      </c>
      <c r="E14" s="3" t="s">
        <v>57</v>
      </c>
      <c r="F14" s="4">
        <v>662500</v>
      </c>
      <c r="G14" s="5">
        <v>350000</v>
      </c>
      <c r="H14" s="5">
        <f t="shared" si="0"/>
        <v>47.169811320754718</v>
      </c>
      <c r="I14" s="4" t="e">
        <f>[1]!Table1[[#This Row],[IZNOS TRAŽENIH SREDSTAVA]]</f>
        <v>#REF!</v>
      </c>
      <c r="J14" s="6">
        <v>214486.82605</v>
      </c>
      <c r="K14" s="7">
        <v>81</v>
      </c>
    </row>
    <row r="15" spans="1:11" x14ac:dyDescent="0.3">
      <c r="A15" s="1">
        <v>14</v>
      </c>
      <c r="B15" s="2" t="s">
        <v>58</v>
      </c>
      <c r="C15" s="2" t="s">
        <v>59</v>
      </c>
      <c r="D15" s="2" t="s">
        <v>42</v>
      </c>
      <c r="E15" s="3" t="s">
        <v>60</v>
      </c>
      <c r="F15" s="4">
        <v>435916.63</v>
      </c>
      <c r="G15" s="5">
        <v>250000</v>
      </c>
      <c r="H15" s="5">
        <f t="shared" si="0"/>
        <v>42.649584164751872</v>
      </c>
      <c r="I15" s="4" t="e">
        <f>[1]!Table1[[#This Row],[IZNOS TRAŽENIH SREDSTAVA]]</f>
        <v>#REF!</v>
      </c>
      <c r="J15" s="6">
        <v>153204.87575000001</v>
      </c>
      <c r="K15" s="7">
        <v>81</v>
      </c>
    </row>
    <row r="16" spans="1:11" x14ac:dyDescent="0.3">
      <c r="A16" s="1">
        <v>15</v>
      </c>
      <c r="B16" s="2" t="s">
        <v>61</v>
      </c>
      <c r="C16" s="2" t="s">
        <v>62</v>
      </c>
      <c r="D16" s="2" t="s">
        <v>15</v>
      </c>
      <c r="E16" s="3" t="s">
        <v>63</v>
      </c>
      <c r="F16" s="4">
        <v>502675</v>
      </c>
      <c r="G16" s="5">
        <v>346845.75</v>
      </c>
      <c r="H16" s="5">
        <f t="shared" si="0"/>
        <v>31</v>
      </c>
      <c r="I16" s="4" t="e">
        <f>[1]!Table1[[#This Row],[IZNOS TRAŽENIH SREDSTAVA]]</f>
        <v>#REF!</v>
      </c>
      <c r="J16" s="6">
        <v>212553.84013266224</v>
      </c>
      <c r="K16" s="7">
        <v>80</v>
      </c>
    </row>
    <row r="17" spans="1:11" x14ac:dyDescent="0.3">
      <c r="A17" s="1">
        <v>16</v>
      </c>
      <c r="B17" s="2" t="s">
        <v>64</v>
      </c>
      <c r="C17" s="2" t="s">
        <v>65</v>
      </c>
      <c r="D17" s="2" t="s">
        <v>46</v>
      </c>
      <c r="E17" s="3" t="s">
        <v>66</v>
      </c>
      <c r="F17" s="4">
        <v>397562.5</v>
      </c>
      <c r="G17" s="5">
        <v>314074.37</v>
      </c>
      <c r="H17" s="5">
        <f t="shared" si="0"/>
        <v>21.000001257663893</v>
      </c>
      <c r="I17" s="4" t="e">
        <f>[1]!Table1[[#This Row],[IZNOS TRAŽENIH SREDSTAVA]]</f>
        <v>#REF!</v>
      </c>
      <c r="J17" s="6">
        <v>192470.8993284381</v>
      </c>
      <c r="K17" s="7">
        <v>80</v>
      </c>
    </row>
    <row r="18" spans="1:11" x14ac:dyDescent="0.3">
      <c r="A18" s="1">
        <v>17</v>
      </c>
      <c r="B18" s="2" t="s">
        <v>67</v>
      </c>
      <c r="C18" s="2" t="s">
        <v>68</v>
      </c>
      <c r="D18" s="2" t="s">
        <v>42</v>
      </c>
      <c r="E18" s="3" t="s">
        <v>69</v>
      </c>
      <c r="F18" s="4">
        <v>528287.5</v>
      </c>
      <c r="G18" s="5">
        <v>316972.5</v>
      </c>
      <c r="H18" s="5">
        <f t="shared" si="0"/>
        <v>40</v>
      </c>
      <c r="I18" s="4" t="e">
        <f>[1]!Table1[[#This Row],[IZNOS TRAŽENIH SREDSTAVA]]</f>
        <v>#REF!</v>
      </c>
      <c r="J18" s="6">
        <v>194246.9299146675</v>
      </c>
      <c r="K18" s="7">
        <v>80</v>
      </c>
    </row>
    <row r="19" spans="1:11" x14ac:dyDescent="0.3">
      <c r="A19" s="1">
        <v>18</v>
      </c>
      <c r="B19" s="2" t="s">
        <v>70</v>
      </c>
      <c r="C19" s="2" t="s">
        <v>71</v>
      </c>
      <c r="D19" s="2" t="s">
        <v>42</v>
      </c>
      <c r="E19" s="3" t="s">
        <v>72</v>
      </c>
      <c r="F19" s="4">
        <v>344445.88</v>
      </c>
      <c r="G19" s="5">
        <v>275556.7</v>
      </c>
      <c r="H19" s="5">
        <f t="shared" si="0"/>
        <v>20.000001161285478</v>
      </c>
      <c r="I19" s="4" t="e">
        <f>[1]!Table1[[#This Row],[IZNOS TRAŽENIH SREDSTAVA]]</f>
        <v>#REF!</v>
      </c>
      <c r="J19" s="6">
        <v>168866.5199423201</v>
      </c>
      <c r="K19" s="7">
        <v>79</v>
      </c>
    </row>
    <row r="20" spans="1:11" x14ac:dyDescent="0.3">
      <c r="A20" s="1">
        <v>19</v>
      </c>
      <c r="B20" s="8" t="s">
        <v>73</v>
      </c>
      <c r="C20" s="2" t="s">
        <v>74</v>
      </c>
      <c r="D20" s="2" t="s">
        <v>38</v>
      </c>
      <c r="E20" s="3" t="s">
        <v>108</v>
      </c>
      <c r="F20" s="9">
        <v>496782.5</v>
      </c>
      <c r="G20" s="5">
        <v>350000</v>
      </c>
      <c r="H20" s="5">
        <f t="shared" si="0"/>
        <v>29.546632580656524</v>
      </c>
      <c r="I20" s="10">
        <v>210511.09999999963</v>
      </c>
      <c r="J20" s="6">
        <v>214486.82605</v>
      </c>
      <c r="K20" s="7">
        <v>79</v>
      </c>
    </row>
    <row r="21" spans="1:11" x14ac:dyDescent="0.3">
      <c r="A21" s="1">
        <v>20</v>
      </c>
      <c r="B21" s="2" t="s">
        <v>75</v>
      </c>
      <c r="C21" s="2" t="s">
        <v>76</v>
      </c>
      <c r="D21" s="2" t="s">
        <v>42</v>
      </c>
      <c r="E21" s="3" t="s">
        <v>77</v>
      </c>
      <c r="F21" s="4">
        <v>396077.5</v>
      </c>
      <c r="G21" s="5">
        <v>340000</v>
      </c>
      <c r="H21" s="5">
        <f t="shared" si="0"/>
        <v>14.158213985899224</v>
      </c>
      <c r="I21" s="4"/>
      <c r="J21" s="6">
        <v>208358.63102</v>
      </c>
      <c r="K21" s="7">
        <v>78</v>
      </c>
    </row>
    <row r="22" spans="1:11" x14ac:dyDescent="0.3">
      <c r="A22" s="1">
        <v>21</v>
      </c>
      <c r="B22" s="2" t="s">
        <v>78</v>
      </c>
      <c r="C22" s="2" t="s">
        <v>79</v>
      </c>
      <c r="D22" s="2" t="s">
        <v>80</v>
      </c>
      <c r="E22" s="3" t="s">
        <v>81</v>
      </c>
      <c r="F22" s="4">
        <v>503995</v>
      </c>
      <c r="G22" s="5">
        <v>350000</v>
      </c>
      <c r="H22" s="5">
        <f t="shared" si="0"/>
        <v>30.554866615740234</v>
      </c>
      <c r="I22" s="4"/>
      <c r="J22" s="6">
        <v>214486.82605</v>
      </c>
      <c r="K22" s="7">
        <v>78</v>
      </c>
    </row>
    <row r="23" spans="1:11" x14ac:dyDescent="0.3">
      <c r="A23" s="1">
        <v>22</v>
      </c>
      <c r="B23" s="2" t="s">
        <v>82</v>
      </c>
      <c r="C23" s="2" t="s">
        <v>83</v>
      </c>
      <c r="D23" s="2" t="s">
        <v>84</v>
      </c>
      <c r="E23" s="3" t="s">
        <v>85</v>
      </c>
      <c r="F23" s="4">
        <v>338074.36</v>
      </c>
      <c r="G23" s="5">
        <v>338074.36</v>
      </c>
      <c r="H23" s="5">
        <f t="shared" si="0"/>
        <v>0</v>
      </c>
      <c r="I23" s="4"/>
      <c r="J23" s="6">
        <v>207178.56127224307</v>
      </c>
      <c r="K23" s="7">
        <v>73</v>
      </c>
    </row>
    <row r="24" spans="1:11" x14ac:dyDescent="0.3">
      <c r="A24" s="1">
        <v>23</v>
      </c>
      <c r="B24" s="2" t="s">
        <v>86</v>
      </c>
      <c r="C24" s="2" t="s">
        <v>87</v>
      </c>
      <c r="D24" s="2" t="s">
        <v>50</v>
      </c>
      <c r="E24" s="3" t="s">
        <v>88</v>
      </c>
      <c r="F24" s="4">
        <v>500000</v>
      </c>
      <c r="G24" s="5">
        <v>290000</v>
      </c>
      <c r="H24" s="5">
        <f t="shared" si="0"/>
        <v>42</v>
      </c>
      <c r="I24" s="4"/>
      <c r="J24" s="6">
        <v>177717.65586999999</v>
      </c>
      <c r="K24" s="7">
        <v>72</v>
      </c>
    </row>
    <row r="25" spans="1:11" x14ac:dyDescent="0.3">
      <c r="A25" s="1">
        <v>24</v>
      </c>
      <c r="B25" s="2" t="s">
        <v>89</v>
      </c>
      <c r="C25" s="2" t="s">
        <v>90</v>
      </c>
      <c r="D25" s="2" t="s">
        <v>84</v>
      </c>
      <c r="E25" s="3" t="s">
        <v>91</v>
      </c>
      <c r="F25" s="4">
        <v>429130</v>
      </c>
      <c r="G25" s="5">
        <v>206000</v>
      </c>
      <c r="H25" s="5">
        <f t="shared" si="0"/>
        <v>51.995898678722064</v>
      </c>
      <c r="I25" s="4"/>
      <c r="J25" s="6">
        <v>126240.817618</v>
      </c>
      <c r="K25" s="7">
        <v>72</v>
      </c>
    </row>
    <row r="26" spans="1:11" x14ac:dyDescent="0.3">
      <c r="A26" s="1">
        <v>25</v>
      </c>
      <c r="B26" s="2" t="s">
        <v>92</v>
      </c>
      <c r="C26" s="2" t="s">
        <v>93</v>
      </c>
      <c r="D26" s="2" t="s">
        <v>94</v>
      </c>
      <c r="E26" s="3" t="s">
        <v>95</v>
      </c>
      <c r="F26" s="4">
        <v>961242.6</v>
      </c>
      <c r="G26" s="5">
        <v>350000</v>
      </c>
      <c r="H26" s="5">
        <f t="shared" si="0"/>
        <v>63.588796418302728</v>
      </c>
      <c r="I26" s="4"/>
      <c r="J26" s="6">
        <v>214486.82605</v>
      </c>
      <c r="K26" s="7">
        <v>72</v>
      </c>
    </row>
    <row r="27" spans="1:11" x14ac:dyDescent="0.3">
      <c r="A27" s="1">
        <v>26</v>
      </c>
      <c r="B27" s="2" t="s">
        <v>96</v>
      </c>
      <c r="C27" s="2" t="s">
        <v>97</v>
      </c>
      <c r="D27" s="2" t="s">
        <v>94</v>
      </c>
      <c r="E27" s="3" t="s">
        <v>109</v>
      </c>
      <c r="F27" s="4">
        <v>821594.1</v>
      </c>
      <c r="G27" s="5">
        <v>350000</v>
      </c>
      <c r="H27" s="5">
        <f t="shared" si="0"/>
        <v>57.399888825881298</v>
      </c>
      <c r="I27" s="4"/>
      <c r="J27" s="6">
        <v>214486.82605</v>
      </c>
      <c r="K27" s="7">
        <v>72</v>
      </c>
    </row>
    <row r="28" spans="1:11" ht="26.4" x14ac:dyDescent="0.3">
      <c r="A28" s="1">
        <v>27</v>
      </c>
      <c r="B28" s="2" t="s">
        <v>98</v>
      </c>
      <c r="C28" s="2" t="s">
        <v>99</v>
      </c>
      <c r="D28" s="2" t="s">
        <v>26</v>
      </c>
      <c r="E28" s="3" t="s">
        <v>100</v>
      </c>
      <c r="F28" s="4">
        <v>620375</v>
      </c>
      <c r="G28" s="5">
        <v>350000</v>
      </c>
      <c r="H28" s="5">
        <f t="shared" si="0"/>
        <v>43.582510578279269</v>
      </c>
      <c r="I28" s="4"/>
      <c r="J28" s="6">
        <v>214486.82605</v>
      </c>
      <c r="K28" s="7">
        <v>72</v>
      </c>
    </row>
    <row r="29" spans="1:11" ht="26.4" x14ac:dyDescent="0.3">
      <c r="A29" s="1">
        <v>28</v>
      </c>
      <c r="B29" s="2" t="s">
        <v>101</v>
      </c>
      <c r="C29" s="2" t="s">
        <v>102</v>
      </c>
      <c r="D29" s="2" t="s">
        <v>11</v>
      </c>
      <c r="E29" s="3" t="s">
        <v>103</v>
      </c>
      <c r="F29" s="4">
        <v>520847.5</v>
      </c>
      <c r="G29" s="5">
        <v>312508.5</v>
      </c>
      <c r="H29" s="5">
        <f t="shared" si="0"/>
        <v>40</v>
      </c>
      <c r="I29" s="4"/>
      <c r="J29" s="6">
        <v>191511.30365327551</v>
      </c>
      <c r="K29" s="7">
        <v>72</v>
      </c>
    </row>
    <row r="30" spans="1:11" x14ac:dyDescent="0.3">
      <c r="A30" s="1">
        <v>29</v>
      </c>
      <c r="B30" s="8" t="s">
        <v>104</v>
      </c>
      <c r="C30" s="2" t="s">
        <v>105</v>
      </c>
      <c r="D30" s="2" t="s">
        <v>84</v>
      </c>
      <c r="E30" s="3" t="s">
        <v>106</v>
      </c>
      <c r="F30" s="9">
        <v>221561.53</v>
      </c>
      <c r="G30" s="11">
        <v>132937.5</v>
      </c>
      <c r="H30" s="5">
        <f t="shared" si="0"/>
        <v>39.999737319019232</v>
      </c>
      <c r="I30" s="4"/>
      <c r="J30" s="6">
        <v>81466.692680062493</v>
      </c>
      <c r="K30" s="7">
        <v>72</v>
      </c>
    </row>
    <row r="31" spans="1:11" x14ac:dyDescent="0.3">
      <c r="A31" s="12"/>
      <c r="B31" s="13"/>
      <c r="C31" s="14"/>
      <c r="D31" s="14"/>
      <c r="E31" s="14"/>
      <c r="F31" s="15">
        <f>SUBTOTAL(109,F2:F30)</f>
        <v>19373927.270000007</v>
      </c>
      <c r="G31" s="15">
        <f>SUBTOTAL(109,G2:G30)</f>
        <v>8159009.2600000007</v>
      </c>
      <c r="H31" s="16">
        <f t="shared" si="0"/>
        <v>57.886652787047453</v>
      </c>
      <c r="I31" s="16" t="e">
        <f>SUM(I2:I30)</f>
        <v>#REF!</v>
      </c>
      <c r="J31" s="16">
        <f>SUM(J2:J30)</f>
        <v>4999999.9996855976</v>
      </c>
      <c r="K3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2020-11-17T15:20:44Z</dcterms:modified>
</cp:coreProperties>
</file>